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-=Eelarved=-\Eelarve 2022\Eelarve muutmine 2022\2022 majasisesed muudatused\Detsember\"/>
    </mc:Choice>
  </mc:AlternateContent>
  <xr:revisionPtr revIDLastSave="0" documentId="8_{C8099904-75A8-43BB-9EE3-8C071E566F9B}" xr6:coauthVersionLast="47" xr6:coauthVersionMax="47" xr10:uidLastSave="{00000000-0000-0000-0000-000000000000}"/>
  <bookViews>
    <workbookView xWindow="-30828" yWindow="-108" windowWidth="30936" windowHeight="16896" xr2:uid="{00000000-000D-0000-FFFF-FFFF00000000}"/>
  </bookViews>
  <sheets>
    <sheet name="Lisa3 remondifond" sheetId="6" r:id="rId1"/>
  </sheets>
  <definedNames>
    <definedName name="_xlnm._FilterDatabase" localSheetId="0" hidden="1">'Lisa3 remondifond'!$A$3:$D$70</definedName>
    <definedName name="_xlnm.Print_Titles" localSheetId="0">'Lisa3 remondifond'!$3:$3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1" i="6" l="1"/>
  <c r="D11" i="6"/>
  <c r="D69" i="6"/>
  <c r="D65" i="6"/>
  <c r="D64" i="6"/>
  <c r="D9" i="6"/>
  <c r="D42" i="6" l="1"/>
  <c r="D41" i="6"/>
  <c r="D37" i="6"/>
  <c r="D36" i="6"/>
  <c r="D58" i="6"/>
  <c r="D10" i="6"/>
  <c r="D60" i="6" l="1"/>
  <c r="D70" i="6" l="1"/>
</calcChain>
</file>

<file path=xl/sharedStrings.xml><?xml version="1.0" encoding="utf-8"?>
<sst xmlns="http://schemas.openxmlformats.org/spreadsheetml/2006/main" count="203" uniqueCount="139">
  <si>
    <t>Remondivajaduse kokkuvõtlik nimetus</t>
  </si>
  <si>
    <t>Hoone/rajatise nimetus ja asukoht (aadress)</t>
  </si>
  <si>
    <t>Asutus</t>
  </si>
  <si>
    <t>SA Jõulumäe Tervisespordikeskus</t>
  </si>
  <si>
    <t>SA Eesti Ajaloomuuseum</t>
  </si>
  <si>
    <t>SA Eesti Vabaõhumuuseum</t>
  </si>
  <si>
    <t>SA Haapsalu ja Läänemaa Muuseumid</t>
  </si>
  <si>
    <t>Haapsalu Raudteejaam, Raudtee 2, Haapsalu</t>
  </si>
  <si>
    <t>tehnikamaja remont</t>
  </si>
  <si>
    <t>tehnikamaja, Leina küla, Häädemeeste vald</t>
  </si>
  <si>
    <t>Viljandi Muuseum</t>
  </si>
  <si>
    <t>Eesti Rahvusringhääling</t>
  </si>
  <si>
    <t>Telemajale tultõkkeuste paigaldamine</t>
  </si>
  <si>
    <t>Telemaja, Gonsiori 27/Faelhmanni 12/Faelhmanni 10, Tallinn</t>
  </si>
  <si>
    <t>SA Saaremaa Muuseum</t>
  </si>
  <si>
    <t>Kuressaare linnuse konvendihoone, Lossihoov 1, Kuressaare, Saaremaa vald</t>
  </si>
  <si>
    <t>Mihkli talumuuseum, Viki küla, Saaremaa vald</t>
  </si>
  <si>
    <t>Eesti Rahva Muuseum</t>
  </si>
  <si>
    <t>Võru Instituut</t>
  </si>
  <si>
    <t>Põlva muuseum, rehetare ja Punaku talu, Kanepi vald, Põlvamaa</t>
  </si>
  <si>
    <t>savipõrandate uuendamine</t>
  </si>
  <si>
    <t>SA Vene Teater</t>
  </si>
  <si>
    <t>SA Narva Muuseum</t>
  </si>
  <si>
    <t>Narva linnus (konvendihoone), Peterburi mnt 2, Narva</t>
  </si>
  <si>
    <t>SA Eesti Kontsert</t>
  </si>
  <si>
    <t>Estonia pst 4, Tallinn</t>
  </si>
  <si>
    <t>Pargi 40, Jõhvi</t>
  </si>
  <si>
    <t>SA Virumaa Muuseumid</t>
  </si>
  <si>
    <t>SA Teater Vanemuine</t>
  </si>
  <si>
    <t>Vanemuise Suur maja, Vanemuise 6, Tartu</t>
  </si>
  <si>
    <t>SA Endla Teater</t>
  </si>
  <si>
    <t>teatrihoone, Keskväljak 1, Pärnu</t>
  </si>
  <si>
    <t>SA Rannarootsi Muuseum</t>
  </si>
  <si>
    <t>liikumisradade sild, Leina küla, Häädemeeste vald</t>
  </si>
  <si>
    <t>liikumisradade silla remont</t>
  </si>
  <si>
    <t>administratiivhoone (kivisaal), Peterburi mnt 2, Narva</t>
  </si>
  <si>
    <t>fondihoidla 1, Vabaõhumuuseumi tee 12, Tallinn</t>
  </si>
  <si>
    <t>ekspostistioon, Vabaõhumuuseumi tee 12, Tallinn</t>
  </si>
  <si>
    <t>saali toolide kanga ja istme patjade vahetus</t>
  </si>
  <si>
    <t>Telemaja amortiseerunud kütte- ja veetorustike avariiline remont</t>
  </si>
  <si>
    <t>reserv</t>
  </si>
  <si>
    <t>SA Kuressaare Teater</t>
  </si>
  <si>
    <t>kanalisatsioonisüsteemi remont</t>
  </si>
  <si>
    <t>teatrimaja, Tallinna 20, Kuressaare</t>
  </si>
  <si>
    <t>SA Hiiumaa Muuseum</t>
  </si>
  <si>
    <t>Kassari ekspositsioonimaja, Hiiumaa muuseum, Kassari küla, Hiiumaa vald</t>
  </si>
  <si>
    <t>Pikk Maja, Vabrikuväljak 8, Kärdla, Hiiumaa vald</t>
  </si>
  <si>
    <t>Mihkli talu toiduait, Mihkli muuseum, Malvaste küla, Hiiumaa vald</t>
  </si>
  <si>
    <t>Mihkli talu riideait, Mihkli muuseum, Malvaste küla, Hiiumaa vald</t>
  </si>
  <si>
    <t>Mihkli talu kelder, Mihkli muuseum, Malvaste küla Hiiumaa vald.</t>
  </si>
  <si>
    <t>R.Tobiase maja kõrvalhoone (R.Tobiase majamuuseumi ait-kuur-ait), Hiiu mnt 33, Selja küla, Hiiumaa vald</t>
  </si>
  <si>
    <t>Kroogi talu elamu, Kroogi talu, Valgu küla, Hiiumaa vald</t>
  </si>
  <si>
    <t>balleti proovisaali põranda vahetus</t>
  </si>
  <si>
    <t>elektrikilbi kapitaalramont</t>
  </si>
  <si>
    <t>käsitöömaja, Lossi 14, Viljandi</t>
  </si>
  <si>
    <t>ajaloolise Hagemeisteri suvemõisamaja renoveerimine ohutu töökeskkonna tagamiseks</t>
  </si>
  <si>
    <t>liigniiskusega seotud kuivendustööd (II etapp)</t>
  </si>
  <si>
    <t>Pulga talu lauda katus</t>
  </si>
  <si>
    <t>Pulga talu ühekordse aida katus</t>
  </si>
  <si>
    <t>Aarte talu lauda katus</t>
  </si>
  <si>
    <t>Sassi-Jaani talu lauda katus</t>
  </si>
  <si>
    <t>fassaadi parandamise 1. etapp</t>
  </si>
  <si>
    <t>toiduait ja vana laut, Korsi, Ruhnu</t>
  </si>
  <si>
    <t>rookatuste vahetamine</t>
  </si>
  <si>
    <t>kaubaaida remont</t>
  </si>
  <si>
    <t>Suurgildi hoone, Pikk 17, Tallinn</t>
  </si>
  <si>
    <t>hoidlad, Pirita tee 62//68//70//72, Tallinn</t>
  </si>
  <si>
    <t>tuleohutusnõuete täitmine - hoidlate gaaskustutussüsteemi töökorrasoleku tagamine</t>
  </si>
  <si>
    <t>katuse parandustööd ja vintskappide värvimine</t>
  </si>
  <si>
    <t>Heimtali muuseum, Kääriku, Keimtali küla, Viljandi vald</t>
  </si>
  <si>
    <t xml:space="preserve">Punane maja, Vabaduse väljak 5/1, Tallinn </t>
  </si>
  <si>
    <t>Punase maja katuse vahetus</t>
  </si>
  <si>
    <t>Palamuse O. Lutsu Kihelkonnakoolimuuseum</t>
  </si>
  <si>
    <t>rentniku saun, Köstri allee 3, Palamuse, Jõgeva vald</t>
  </si>
  <si>
    <t>SA Eesti Meremuuseum</t>
  </si>
  <si>
    <t>muuseumilaev Suur Tõll, Vesilennuki 6/8, Tallinn</t>
  </si>
  <si>
    <t>tulekustutussüsteemi remonttööd</t>
  </si>
  <si>
    <t>lauda katuse ja tuuliku tõrvamine</t>
  </si>
  <si>
    <t>vahitorni katuse remonttööd</t>
  </si>
  <si>
    <t>kontorihoone projekteerimistööd (uuringud, muinsuskaitse eritingimused, üldehituse ja eriosade projekteerimine)</t>
  </si>
  <si>
    <t>kontorihoone, Lossihoov 1, Kuressaare, Saaremaa vald</t>
  </si>
  <si>
    <t>Rehbinder maja, Tallinna tn 5, Rakvere</t>
  </si>
  <si>
    <t>avatäited (52 akent ja 5 ust)</t>
  </si>
  <si>
    <t>fassaadi remonttööd, osaline akende vahetus</t>
  </si>
  <si>
    <t>plekist mütsid korstnapitsidele</t>
  </si>
  <si>
    <t>korstnapitside remont</t>
  </si>
  <si>
    <t>sauna katuse vahetus ja tõrvamine</t>
  </si>
  <si>
    <t>pillirookatuse vahetus</t>
  </si>
  <si>
    <t>laudkatuse osaline vahetus ja tõrvamine</t>
  </si>
  <si>
    <t>hoone tagumise külje tuulekoja katuse remont</t>
  </si>
  <si>
    <t>põhjatiiva puidust rõdu renoveerimine</t>
  </si>
  <si>
    <t>Kultuuriministeerium</t>
  </si>
  <si>
    <t>suitsusaun, Mihkli muuseum, Malvaste küla, Hiiumaa vald</t>
  </si>
  <si>
    <t>valitsemisala remondifond</t>
  </si>
  <si>
    <r>
      <rPr>
        <b/>
        <sz val="10"/>
        <rFont val="Calibri"/>
        <family val="2"/>
        <charset val="186"/>
        <scheme val="minor"/>
      </rPr>
      <t>Lisa 3. Kultuurim</t>
    </r>
    <r>
      <rPr>
        <b/>
        <sz val="10"/>
        <color theme="1"/>
        <rFont val="Calibri"/>
        <family val="2"/>
        <charset val="186"/>
        <scheme val="minor"/>
      </rPr>
      <t>inisteeriumi valitsemisala 2022. aasta remondifondi vahendite detailne jaotus asutuste ja tööde lõikes.</t>
    </r>
  </si>
  <si>
    <t>2022 eraldatud summa</t>
  </si>
  <si>
    <t>hoone siseruumide põrandate remont</t>
  </si>
  <si>
    <t>Rakvere linnus, Rakvere Vallimägi, Rakvere linn</t>
  </si>
  <si>
    <t>linnuse kassaruumi kohal oleva müüripealse remont</t>
  </si>
  <si>
    <t>linnuse kovendihoone valtsplekist katusekatte remont</t>
  </si>
  <si>
    <t>kanalisatsioonisüsteemi avariiremont</t>
  </si>
  <si>
    <t>fassaadi renoveerimine ja hoone remont</t>
  </si>
  <si>
    <t>elektritööd</t>
  </si>
  <si>
    <t>Köstriaseme talu aitade ja lauda ning Pulga talu riide- ja toiduaida tõstmine</t>
  </si>
  <si>
    <t>Kuie koolimaja projekteerimine</t>
  </si>
  <si>
    <t>Nätsi tuuliku restaureerimisprojekti koostamine</t>
  </si>
  <si>
    <t>Pirita tee 56 // 58 // 60 // 62 // 64 // 66 // 68 // 70 // 72 // 72a // 74 // 76, Tallinn</t>
  </si>
  <si>
    <t>õueala (mänguväljaku) korrastamine</t>
  </si>
  <si>
    <t>Vesilennuki tn 6 // 8, Tallinn</t>
  </si>
  <si>
    <t>kaide avariiremont</t>
  </si>
  <si>
    <t>Narva linnuse katuse erakorralised remonditööd</t>
  </si>
  <si>
    <t>Narva linnus, Peterburi mnt 2, Narva</t>
  </si>
  <si>
    <t>Põhjaõue väravakaare konkstruktsiooni avariiremont</t>
  </si>
  <si>
    <t>SA Sakala Teatrimaja</t>
  </si>
  <si>
    <t>Sakala 3, Tallinn</t>
  </si>
  <si>
    <t>saalide tamburite ja tulekindlate uste ehitus</t>
  </si>
  <si>
    <t>vee- ja kanalisatsioonitööd, WC ehitus</t>
  </si>
  <si>
    <t>sanitaarremont</t>
  </si>
  <si>
    <t>kanalisatsioonisüsteemi ja põranda remont</t>
  </si>
  <si>
    <t>puitkonstruktsioonide ekspertiis</t>
  </si>
  <si>
    <t>korstna taastamine</t>
  </si>
  <si>
    <t>avatäidete värvimine</t>
  </si>
  <si>
    <t>Haapsalu linnus, Lossiplats 3, Haapsalu</t>
  </si>
  <si>
    <t>linnusemuuseumi sissepääsupaviljoni avariilise katusekatte vahetus</t>
  </si>
  <si>
    <t>Ants Laikmaa Majamuuseum, Lääne-Nigula vald</t>
  </si>
  <si>
    <t>siseremonttööd</t>
  </si>
  <si>
    <t>katuse remont, korstna renoveerimine ja kiviseina parandustööd</t>
  </si>
  <si>
    <t>peamaja, Leina küla, Häädemeeste vald</t>
  </si>
  <si>
    <t>peamaja majutustubade remont</t>
  </si>
  <si>
    <t>Kreutzwaldi muuseum, kaev, Kreutzwaldi 31, Võru</t>
  </si>
  <si>
    <t>kaevu remont</t>
  </si>
  <si>
    <t>Kreutzwaldi muuseum, kõrvalmaja, Kreutzwaldi 31, Võru</t>
  </si>
  <si>
    <t>trepikoja remont</t>
  </si>
  <si>
    <t>Karilatsi muuseum, magasiait, Kanepi vald, Põlvamaa</t>
  </si>
  <si>
    <t>II korruse saviseina kahjustatud koha taastamine</t>
  </si>
  <si>
    <t>Mõniste muuseum, Kuutsi küla, Rõuge vald</t>
  </si>
  <si>
    <t>õppehoone kuurile autonoomsete tulekahjusignalisatsiooniandurite paigaldamine</t>
  </si>
  <si>
    <t xml:space="preserve">teatrihoone, Vabaduse väljak 5, Tallinn </t>
  </si>
  <si>
    <t>endise restoran Astoria ruumide avariiremont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</si>
</sst>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General"/>
  </numFmts>
  <fonts count="8" x14ac:knownFonts="1"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1"/>
      <color indexed="8"/>
      <name val="Calibri"/>
      <family val="2"/>
    </font>
    <font>
      <sz val="10"/>
      <color rgb="FF00000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1"/>
      <color rgb="FF000000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164" fontId="7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2" xfId="1" applyFont="1" applyFill="1" applyBorder="1" applyAlignment="1">
      <alignment vertical="top" wrapText="1"/>
    </xf>
    <xf numFmtId="0" fontId="6" fillId="0" borderId="2" xfId="1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2" xfId="0" quotePrefix="1" applyFont="1" applyFill="1" applyBorder="1" applyAlignment="1">
      <alignment vertical="top" wrapText="1"/>
    </xf>
    <xf numFmtId="0" fontId="1" fillId="0" borderId="0" xfId="0" applyFont="1" applyFill="1"/>
    <xf numFmtId="0" fontId="3" fillId="0" borderId="0" xfId="0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/>
    <xf numFmtId="10" fontId="3" fillId="0" borderId="3" xfId="0" applyNumberFormat="1" applyFont="1" applyFill="1" applyBorder="1" applyAlignment="1">
      <alignment vertical="center" wrapText="1"/>
    </xf>
    <xf numFmtId="3" fontId="1" fillId="0" borderId="2" xfId="0" applyNumberFormat="1" applyFont="1" applyFill="1" applyBorder="1" applyAlignment="1">
      <alignment horizontal="right" vertical="top"/>
    </xf>
    <xf numFmtId="3" fontId="6" fillId="0" borderId="2" xfId="0" applyNumberFormat="1" applyFont="1" applyFill="1" applyBorder="1" applyAlignment="1">
      <alignment horizontal="right" vertical="top"/>
    </xf>
    <xf numFmtId="3" fontId="5" fillId="0" borderId="2" xfId="0" applyNumberFormat="1" applyFont="1" applyFill="1" applyBorder="1" applyAlignment="1">
      <alignment horizontal="right" vertical="top"/>
    </xf>
    <xf numFmtId="3" fontId="1" fillId="0" borderId="2" xfId="0" applyNumberFormat="1" applyFont="1" applyFill="1" applyBorder="1" applyAlignment="1">
      <alignment horizontal="right" vertical="top" wrapText="1"/>
    </xf>
    <xf numFmtId="0" fontId="6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top" wrapText="1"/>
    </xf>
    <xf numFmtId="0" fontId="2" fillId="0" borderId="0" xfId="0" applyFont="1"/>
    <xf numFmtId="0" fontId="5" fillId="0" borderId="2" xfId="1" applyFont="1" applyFill="1" applyBorder="1" applyAlignment="1">
      <alignment horizontal="left" vertical="top" wrapText="1"/>
    </xf>
    <xf numFmtId="164" fontId="5" fillId="0" borderId="2" xfId="2" applyFont="1" applyFill="1" applyBorder="1" applyAlignment="1">
      <alignment vertical="top" wrapText="1"/>
    </xf>
    <xf numFmtId="0" fontId="5" fillId="0" borderId="0" xfId="0" applyFont="1" applyFill="1"/>
    <xf numFmtId="3" fontId="6" fillId="0" borderId="2" xfId="2" applyNumberFormat="1" applyFont="1" applyFill="1" applyBorder="1" applyAlignment="1">
      <alignment horizontal="right" vertical="top"/>
    </xf>
    <xf numFmtId="3" fontId="6" fillId="0" borderId="2" xfId="0" applyNumberFormat="1" applyFont="1" applyFill="1" applyBorder="1" applyAlignment="1">
      <alignment horizontal="right" vertical="top" wrapText="1"/>
    </xf>
    <xf numFmtId="3" fontId="2" fillId="0" borderId="0" xfId="0" applyNumberFormat="1" applyFont="1"/>
    <xf numFmtId="3" fontId="6" fillId="3" borderId="2" xfId="0" applyNumberFormat="1" applyFont="1" applyFill="1" applyBorder="1" applyAlignment="1">
      <alignment horizontal="right" vertical="top"/>
    </xf>
    <xf numFmtId="3" fontId="1" fillId="0" borderId="0" xfId="0" applyNumberFormat="1" applyFont="1"/>
    <xf numFmtId="0" fontId="1" fillId="3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vertical="top" wrapText="1"/>
    </xf>
    <xf numFmtId="3" fontId="6" fillId="0" borderId="2" xfId="1" applyNumberFormat="1" applyFont="1" applyFill="1" applyBorder="1" applyAlignment="1">
      <alignment horizontal="right" vertical="top" wrapText="1"/>
    </xf>
    <xf numFmtId="0" fontId="6" fillId="3" borderId="2" xfId="0" quotePrefix="1" applyFont="1" applyFill="1" applyBorder="1" applyAlignment="1">
      <alignment vertical="top" wrapText="1"/>
    </xf>
  </cellXfs>
  <cellStyles count="3">
    <cellStyle name="Excel Built-in Normal" xfId="1" xr:uid="{00000000-0005-0000-0000-000000000000}"/>
    <cellStyle name="Excel Built-in Normal 1" xfId="2" xr:uid="{00000000-0005-0000-0000-000001000000}"/>
    <cellStyle name="Normaallaad" xfId="0" builtinId="0"/>
  </cellStyles>
  <dxfs count="0"/>
  <tableStyles count="0" defaultTableStyle="TableStyleMedium9" defaultPivotStyle="PivotStyleLight16"/>
  <colors>
    <mruColors>
      <color rgb="FFFFFF99"/>
      <color rgb="FFCCECFF"/>
      <color rgb="FFFFCCFF"/>
      <color rgb="FFFFFFCC"/>
      <color rgb="FFCCFFCC"/>
      <color rgb="FFFFCC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Z70"/>
  <sheetViews>
    <sheetView tabSelected="1" zoomScaleNormal="100" workbookViewId="0">
      <pane ySplit="3" topLeftCell="A4" activePane="bottomLeft" state="frozen"/>
      <selection pane="bottomLeft" activeCell="A3" sqref="A3"/>
    </sheetView>
  </sheetViews>
  <sheetFormatPr defaultColWidth="9.109375" defaultRowHeight="13.8" x14ac:dyDescent="0.3"/>
  <cols>
    <col min="1" max="1" width="32.33203125" style="1" customWidth="1"/>
    <col min="2" max="3" width="40.33203125" style="1" customWidth="1"/>
    <col min="4" max="4" width="11.109375" style="1" customWidth="1"/>
    <col min="5" max="16384" width="9.109375" style="1"/>
  </cols>
  <sheetData>
    <row r="1" spans="1:4" x14ac:dyDescent="0.3">
      <c r="A1" s="24" t="s">
        <v>94</v>
      </c>
      <c r="C1" s="14"/>
      <c r="D1" s="15"/>
    </row>
    <row r="2" spans="1:4" ht="14.4" thickBot="1" x14ac:dyDescent="0.35">
      <c r="B2" s="2"/>
      <c r="C2" s="16"/>
      <c r="D2" s="17"/>
    </row>
    <row r="3" spans="1:4" ht="42" thickBot="1" x14ac:dyDescent="0.35">
      <c r="A3" s="5" t="s">
        <v>2</v>
      </c>
      <c r="B3" s="3" t="s">
        <v>1</v>
      </c>
      <c r="C3" s="4" t="s">
        <v>0</v>
      </c>
      <c r="D3" s="4" t="s">
        <v>95</v>
      </c>
    </row>
    <row r="4" spans="1:4" s="13" customFormat="1" ht="27.6" x14ac:dyDescent="0.3">
      <c r="A4" s="6" t="s">
        <v>11</v>
      </c>
      <c r="B4" s="6" t="s">
        <v>13</v>
      </c>
      <c r="C4" s="22" t="s">
        <v>39</v>
      </c>
      <c r="D4" s="20">
        <v>32000</v>
      </c>
    </row>
    <row r="5" spans="1:4" s="13" customFormat="1" ht="27.6" x14ac:dyDescent="0.3">
      <c r="A5" s="6" t="s">
        <v>11</v>
      </c>
      <c r="B5" s="7" t="s">
        <v>13</v>
      </c>
      <c r="C5" s="22" t="s">
        <v>12</v>
      </c>
      <c r="D5" s="20">
        <v>32700</v>
      </c>
    </row>
    <row r="6" spans="1:4" s="13" customFormat="1" ht="27.6" x14ac:dyDescent="0.3">
      <c r="A6" s="6" t="s">
        <v>17</v>
      </c>
      <c r="B6" s="7" t="s">
        <v>69</v>
      </c>
      <c r="C6" s="22" t="s">
        <v>68</v>
      </c>
      <c r="D6" s="19">
        <v>2250</v>
      </c>
    </row>
    <row r="7" spans="1:4" s="13" customFormat="1" ht="27.6" x14ac:dyDescent="0.3">
      <c r="A7" s="6" t="s">
        <v>17</v>
      </c>
      <c r="B7" s="7" t="s">
        <v>69</v>
      </c>
      <c r="C7" s="22" t="s">
        <v>116</v>
      </c>
      <c r="D7" s="19">
        <v>33460</v>
      </c>
    </row>
    <row r="8" spans="1:4" s="13" customFormat="1" ht="27.6" x14ac:dyDescent="0.3">
      <c r="A8" s="6" t="s">
        <v>17</v>
      </c>
      <c r="B8" s="7" t="s">
        <v>69</v>
      </c>
      <c r="C8" s="22" t="s">
        <v>117</v>
      </c>
      <c r="D8" s="19">
        <v>18925</v>
      </c>
    </row>
    <row r="9" spans="1:4" s="13" customFormat="1" ht="27.6" x14ac:dyDescent="0.3">
      <c r="A9" s="6" t="s">
        <v>72</v>
      </c>
      <c r="B9" s="7" t="s">
        <v>73</v>
      </c>
      <c r="C9" s="22" t="s">
        <v>126</v>
      </c>
      <c r="D9" s="19">
        <f>3405+1681</f>
        <v>5086</v>
      </c>
    </row>
    <row r="10" spans="1:4" s="13" customFormat="1" x14ac:dyDescent="0.3">
      <c r="A10" s="23" t="s">
        <v>10</v>
      </c>
      <c r="B10" s="7" t="s">
        <v>54</v>
      </c>
      <c r="C10" s="22" t="s">
        <v>101</v>
      </c>
      <c r="D10" s="19">
        <f>45252+11717</f>
        <v>56969</v>
      </c>
    </row>
    <row r="11" spans="1:4" s="13" customFormat="1" ht="27.6" x14ac:dyDescent="0.3">
      <c r="A11" s="6" t="s">
        <v>18</v>
      </c>
      <c r="B11" s="9" t="s">
        <v>19</v>
      </c>
      <c r="C11" s="10" t="s">
        <v>20</v>
      </c>
      <c r="D11" s="35">
        <f>31000-13853</f>
        <v>17147</v>
      </c>
    </row>
    <row r="12" spans="1:4" s="13" customFormat="1" ht="27.6" x14ac:dyDescent="0.3">
      <c r="A12" s="6" t="s">
        <v>18</v>
      </c>
      <c r="B12" s="9" t="s">
        <v>129</v>
      </c>
      <c r="C12" s="10" t="s">
        <v>130</v>
      </c>
      <c r="D12" s="35">
        <v>4212</v>
      </c>
    </row>
    <row r="13" spans="1:4" s="13" customFormat="1" ht="27.6" x14ac:dyDescent="0.3">
      <c r="A13" s="6" t="s">
        <v>18</v>
      </c>
      <c r="B13" s="9" t="s">
        <v>131</v>
      </c>
      <c r="C13" s="10" t="s">
        <v>132</v>
      </c>
      <c r="D13" s="35">
        <v>6762.6</v>
      </c>
    </row>
    <row r="14" spans="1:4" s="13" customFormat="1" ht="27.6" x14ac:dyDescent="0.3">
      <c r="A14" s="6" t="s">
        <v>18</v>
      </c>
      <c r="B14" s="9" t="s">
        <v>133</v>
      </c>
      <c r="C14" s="10" t="s">
        <v>134</v>
      </c>
      <c r="D14" s="35">
        <v>672</v>
      </c>
    </row>
    <row r="15" spans="1:4" s="13" customFormat="1" ht="27.6" x14ac:dyDescent="0.3">
      <c r="A15" s="6" t="s">
        <v>18</v>
      </c>
      <c r="B15" s="9" t="s">
        <v>135</v>
      </c>
      <c r="C15" s="10" t="s">
        <v>136</v>
      </c>
      <c r="D15" s="35">
        <v>2206</v>
      </c>
    </row>
    <row r="16" spans="1:4" s="13" customFormat="1" x14ac:dyDescent="0.3">
      <c r="A16" s="6" t="s">
        <v>4</v>
      </c>
      <c r="B16" s="7" t="s">
        <v>65</v>
      </c>
      <c r="C16" s="22" t="s">
        <v>96</v>
      </c>
      <c r="D16" s="19">
        <v>70000</v>
      </c>
    </row>
    <row r="17" spans="1:4" s="13" customFormat="1" ht="27.6" x14ac:dyDescent="0.3">
      <c r="A17" s="6" t="s">
        <v>4</v>
      </c>
      <c r="B17" s="7" t="s">
        <v>66</v>
      </c>
      <c r="C17" s="22" t="s">
        <v>67</v>
      </c>
      <c r="D17" s="19">
        <v>25200</v>
      </c>
    </row>
    <row r="18" spans="1:4" s="13" customFormat="1" ht="27.6" x14ac:dyDescent="0.3">
      <c r="A18" s="6" t="s">
        <v>4</v>
      </c>
      <c r="B18" s="7" t="s">
        <v>106</v>
      </c>
      <c r="C18" s="22" t="s">
        <v>107</v>
      </c>
      <c r="D18" s="19">
        <v>35000</v>
      </c>
    </row>
    <row r="19" spans="1:4" s="13" customFormat="1" x14ac:dyDescent="0.3">
      <c r="A19" s="11" t="s">
        <v>74</v>
      </c>
      <c r="B19" s="7" t="s">
        <v>75</v>
      </c>
      <c r="C19" s="22" t="s">
        <v>76</v>
      </c>
      <c r="D19" s="19">
        <v>20000</v>
      </c>
    </row>
    <row r="20" spans="1:4" s="13" customFormat="1" x14ac:dyDescent="0.3">
      <c r="A20" s="11" t="s">
        <v>74</v>
      </c>
      <c r="B20" s="7" t="s">
        <v>108</v>
      </c>
      <c r="C20" s="22" t="s">
        <v>109</v>
      </c>
      <c r="D20" s="19">
        <v>31000</v>
      </c>
    </row>
    <row r="21" spans="1:4" s="13" customFormat="1" ht="27.6" x14ac:dyDescent="0.3">
      <c r="A21" s="6" t="s">
        <v>5</v>
      </c>
      <c r="B21" s="22" t="s">
        <v>36</v>
      </c>
      <c r="C21" s="22" t="s">
        <v>55</v>
      </c>
      <c r="D21" s="19">
        <v>190000</v>
      </c>
    </row>
    <row r="22" spans="1:4" s="13" customFormat="1" ht="27.6" x14ac:dyDescent="0.3">
      <c r="A22" s="6" t="s">
        <v>5</v>
      </c>
      <c r="B22" s="7" t="s">
        <v>37</v>
      </c>
      <c r="C22" s="22" t="s">
        <v>56</v>
      </c>
      <c r="D22" s="19">
        <v>15000</v>
      </c>
    </row>
    <row r="23" spans="1:4" s="13" customFormat="1" ht="27.6" x14ac:dyDescent="0.3">
      <c r="A23" s="6" t="s">
        <v>5</v>
      </c>
      <c r="B23" s="7" t="s">
        <v>37</v>
      </c>
      <c r="C23" s="22" t="s">
        <v>57</v>
      </c>
      <c r="D23" s="19">
        <v>10000</v>
      </c>
    </row>
    <row r="24" spans="1:4" s="13" customFormat="1" ht="27.6" x14ac:dyDescent="0.3">
      <c r="A24" s="6" t="s">
        <v>5</v>
      </c>
      <c r="B24" s="7" t="s">
        <v>37</v>
      </c>
      <c r="C24" s="22" t="s">
        <v>58</v>
      </c>
      <c r="D24" s="19">
        <v>1500</v>
      </c>
    </row>
    <row r="25" spans="1:4" s="13" customFormat="1" ht="27.6" x14ac:dyDescent="0.3">
      <c r="A25" s="6" t="s">
        <v>5</v>
      </c>
      <c r="B25" s="7" t="s">
        <v>37</v>
      </c>
      <c r="C25" s="22" t="s">
        <v>59</v>
      </c>
      <c r="D25" s="19">
        <v>4600</v>
      </c>
    </row>
    <row r="26" spans="1:4" s="13" customFormat="1" ht="27.6" x14ac:dyDescent="0.3">
      <c r="A26" s="6" t="s">
        <v>5</v>
      </c>
      <c r="B26" s="7" t="s">
        <v>37</v>
      </c>
      <c r="C26" s="22" t="s">
        <v>60</v>
      </c>
      <c r="D26" s="19">
        <v>24000</v>
      </c>
    </row>
    <row r="27" spans="1:4" s="13" customFormat="1" ht="27.6" x14ac:dyDescent="0.3">
      <c r="A27" s="6" t="s">
        <v>5</v>
      </c>
      <c r="B27" s="7" t="s">
        <v>37</v>
      </c>
      <c r="C27" s="22" t="s">
        <v>102</v>
      </c>
      <c r="D27" s="19">
        <v>24442</v>
      </c>
    </row>
    <row r="28" spans="1:4" s="13" customFormat="1" ht="27.6" x14ac:dyDescent="0.3">
      <c r="A28" s="6" t="s">
        <v>5</v>
      </c>
      <c r="B28" s="7" t="s">
        <v>37</v>
      </c>
      <c r="C28" s="22" t="s">
        <v>103</v>
      </c>
      <c r="D28" s="19">
        <v>19000</v>
      </c>
    </row>
    <row r="29" spans="1:4" s="13" customFormat="1" ht="27.6" x14ac:dyDescent="0.3">
      <c r="A29" s="6" t="s">
        <v>5</v>
      </c>
      <c r="B29" s="7" t="s">
        <v>37</v>
      </c>
      <c r="C29" s="22" t="s">
        <v>104</v>
      </c>
      <c r="D29" s="19">
        <v>15400</v>
      </c>
    </row>
    <row r="30" spans="1:4" s="13" customFormat="1" ht="27.6" x14ac:dyDescent="0.3">
      <c r="A30" s="6" t="s">
        <v>5</v>
      </c>
      <c r="B30" s="7" t="s">
        <v>37</v>
      </c>
      <c r="C30" s="22" t="s">
        <v>105</v>
      </c>
      <c r="D30" s="19">
        <v>4500</v>
      </c>
    </row>
    <row r="31" spans="1:4" s="13" customFormat="1" x14ac:dyDescent="0.3">
      <c r="A31" s="6" t="s">
        <v>6</v>
      </c>
      <c r="B31" s="7" t="s">
        <v>7</v>
      </c>
      <c r="C31" s="22" t="s">
        <v>64</v>
      </c>
      <c r="D31" s="21">
        <v>71000</v>
      </c>
    </row>
    <row r="32" spans="1:4" s="13" customFormat="1" ht="27.6" x14ac:dyDescent="0.3">
      <c r="A32" s="6" t="s">
        <v>6</v>
      </c>
      <c r="B32" s="7" t="s">
        <v>122</v>
      </c>
      <c r="C32" s="22" t="s">
        <v>123</v>
      </c>
      <c r="D32" s="21">
        <v>127000</v>
      </c>
    </row>
    <row r="33" spans="1:4" s="13" customFormat="1" x14ac:dyDescent="0.3">
      <c r="A33" s="6" t="s">
        <v>6</v>
      </c>
      <c r="B33" s="7" t="s">
        <v>124</v>
      </c>
      <c r="C33" s="22" t="s">
        <v>125</v>
      </c>
      <c r="D33" s="21">
        <v>17915</v>
      </c>
    </row>
    <row r="34" spans="1:4" s="13" customFormat="1" x14ac:dyDescent="0.3">
      <c r="A34" s="6" t="s">
        <v>32</v>
      </c>
      <c r="B34" s="7" t="s">
        <v>62</v>
      </c>
      <c r="C34" s="22" t="s">
        <v>63</v>
      </c>
      <c r="D34" s="18">
        <v>10230</v>
      </c>
    </row>
    <row r="35" spans="1:4" s="13" customFormat="1" x14ac:dyDescent="0.3">
      <c r="A35" s="6" t="s">
        <v>44</v>
      </c>
      <c r="B35" s="7" t="s">
        <v>46</v>
      </c>
      <c r="C35" s="22" t="s">
        <v>84</v>
      </c>
      <c r="D35" s="19">
        <v>1500</v>
      </c>
    </row>
    <row r="36" spans="1:4" s="13" customFormat="1" ht="27.6" x14ac:dyDescent="0.3">
      <c r="A36" s="6" t="s">
        <v>44</v>
      </c>
      <c r="B36" s="7" t="s">
        <v>45</v>
      </c>
      <c r="C36" s="22" t="s">
        <v>85</v>
      </c>
      <c r="D36" s="19">
        <f>2000+840</f>
        <v>2840</v>
      </c>
    </row>
    <row r="37" spans="1:4" s="13" customFormat="1" ht="27.6" x14ac:dyDescent="0.3">
      <c r="A37" s="6" t="s">
        <v>44</v>
      </c>
      <c r="B37" s="7" t="s">
        <v>92</v>
      </c>
      <c r="C37" s="22" t="s">
        <v>86</v>
      </c>
      <c r="D37" s="19">
        <f>3000+7140</f>
        <v>10140</v>
      </c>
    </row>
    <row r="38" spans="1:4" s="13" customFormat="1" ht="27.6" x14ac:dyDescent="0.3">
      <c r="A38" s="6" t="s">
        <v>44</v>
      </c>
      <c r="B38" s="7" t="s">
        <v>47</v>
      </c>
      <c r="C38" s="22" t="s">
        <v>87</v>
      </c>
      <c r="D38" s="19">
        <v>6000</v>
      </c>
    </row>
    <row r="39" spans="1:4" s="13" customFormat="1" ht="27.6" x14ac:dyDescent="0.3">
      <c r="A39" s="6" t="s">
        <v>44</v>
      </c>
      <c r="B39" s="7" t="s">
        <v>48</v>
      </c>
      <c r="C39" s="22" t="s">
        <v>87</v>
      </c>
      <c r="D39" s="19">
        <v>6000</v>
      </c>
    </row>
    <row r="40" spans="1:4" s="13" customFormat="1" ht="27.6" x14ac:dyDescent="0.3">
      <c r="A40" s="6" t="s">
        <v>44</v>
      </c>
      <c r="B40" s="7" t="s">
        <v>49</v>
      </c>
      <c r="C40" s="22" t="s">
        <v>87</v>
      </c>
      <c r="D40" s="19">
        <v>4000</v>
      </c>
    </row>
    <row r="41" spans="1:4" s="13" customFormat="1" ht="41.4" x14ac:dyDescent="0.3">
      <c r="A41" s="6" t="s">
        <v>44</v>
      </c>
      <c r="B41" s="7" t="s">
        <v>50</v>
      </c>
      <c r="C41" s="22" t="s">
        <v>88</v>
      </c>
      <c r="D41" s="19">
        <f>1200+1680</f>
        <v>2880</v>
      </c>
    </row>
    <row r="42" spans="1:4" s="13" customFormat="1" ht="27.6" x14ac:dyDescent="0.3">
      <c r="A42" s="6" t="s">
        <v>44</v>
      </c>
      <c r="B42" s="7" t="s">
        <v>51</v>
      </c>
      <c r="C42" s="22" t="s">
        <v>89</v>
      </c>
      <c r="D42" s="19">
        <f>700-164</f>
        <v>536</v>
      </c>
    </row>
    <row r="43" spans="1:4" s="13" customFormat="1" ht="27.6" x14ac:dyDescent="0.3">
      <c r="A43" s="6" t="s">
        <v>44</v>
      </c>
      <c r="B43" s="7" t="s">
        <v>51</v>
      </c>
      <c r="C43" s="22" t="s">
        <v>120</v>
      </c>
      <c r="D43" s="19">
        <v>1043</v>
      </c>
    </row>
    <row r="44" spans="1:4" s="13" customFormat="1" ht="27.6" x14ac:dyDescent="0.3">
      <c r="A44" s="6" t="s">
        <v>44</v>
      </c>
      <c r="B44" s="7" t="s">
        <v>45</v>
      </c>
      <c r="C44" s="22" t="s">
        <v>121</v>
      </c>
      <c r="D44" s="19">
        <v>1938</v>
      </c>
    </row>
    <row r="45" spans="1:4" s="13" customFormat="1" ht="27.6" x14ac:dyDescent="0.3">
      <c r="A45" s="25" t="s">
        <v>22</v>
      </c>
      <c r="B45" s="7" t="s">
        <v>35</v>
      </c>
      <c r="C45" s="22" t="s">
        <v>42</v>
      </c>
      <c r="D45" s="19">
        <v>19850</v>
      </c>
    </row>
    <row r="46" spans="1:4" s="13" customFormat="1" ht="27.6" x14ac:dyDescent="0.3">
      <c r="A46" s="25" t="s">
        <v>22</v>
      </c>
      <c r="B46" s="7" t="s">
        <v>35</v>
      </c>
      <c r="C46" s="22" t="s">
        <v>53</v>
      </c>
      <c r="D46" s="19">
        <v>50000</v>
      </c>
    </row>
    <row r="47" spans="1:4" s="13" customFormat="1" ht="27.6" x14ac:dyDescent="0.3">
      <c r="A47" s="25" t="s">
        <v>22</v>
      </c>
      <c r="B47" s="9" t="s">
        <v>23</v>
      </c>
      <c r="C47" s="26" t="s">
        <v>90</v>
      </c>
      <c r="D47" s="28">
        <v>11200</v>
      </c>
    </row>
    <row r="48" spans="1:4" s="13" customFormat="1" ht="27.6" x14ac:dyDescent="0.3">
      <c r="A48" s="25" t="s">
        <v>22</v>
      </c>
      <c r="B48" s="9" t="s">
        <v>23</v>
      </c>
      <c r="C48" s="26" t="s">
        <v>110</v>
      </c>
      <c r="D48" s="28">
        <v>1895</v>
      </c>
    </row>
    <row r="49" spans="1:1014" s="13" customFormat="1" ht="27.6" x14ac:dyDescent="0.3">
      <c r="A49" s="25" t="s">
        <v>22</v>
      </c>
      <c r="B49" s="9" t="s">
        <v>111</v>
      </c>
      <c r="C49" s="26" t="s">
        <v>112</v>
      </c>
      <c r="D49" s="28">
        <v>3550</v>
      </c>
    </row>
    <row r="50" spans="1:1014" s="13" customFormat="1" x14ac:dyDescent="0.3">
      <c r="A50" s="25" t="s">
        <v>22</v>
      </c>
      <c r="B50" s="9" t="s">
        <v>111</v>
      </c>
      <c r="C50" s="26" t="s">
        <v>119</v>
      </c>
      <c r="D50" s="28">
        <v>8280</v>
      </c>
    </row>
    <row r="51" spans="1:1014" s="13" customFormat="1" x14ac:dyDescent="0.3">
      <c r="A51" s="6" t="s">
        <v>14</v>
      </c>
      <c r="B51" s="8" t="s">
        <v>16</v>
      </c>
      <c r="C51" s="22" t="s">
        <v>77</v>
      </c>
      <c r="D51" s="19">
        <v>19000</v>
      </c>
    </row>
    <row r="52" spans="1:1014" s="13" customFormat="1" ht="27.6" x14ac:dyDescent="0.3">
      <c r="A52" s="6" t="s">
        <v>14</v>
      </c>
      <c r="B52" s="8" t="s">
        <v>15</v>
      </c>
      <c r="C52" s="22" t="s">
        <v>78</v>
      </c>
      <c r="D52" s="28">
        <v>73000</v>
      </c>
    </row>
    <row r="53" spans="1:1014" s="13" customFormat="1" ht="41.4" x14ac:dyDescent="0.3">
      <c r="A53" s="6" t="s">
        <v>14</v>
      </c>
      <c r="B53" s="8" t="s">
        <v>80</v>
      </c>
      <c r="C53" s="22" t="s">
        <v>79</v>
      </c>
      <c r="D53" s="29">
        <v>17000</v>
      </c>
    </row>
    <row r="54" spans="1:1014" s="13" customFormat="1" x14ac:dyDescent="0.3">
      <c r="A54" s="6" t="s">
        <v>27</v>
      </c>
      <c r="B54" s="8" t="s">
        <v>81</v>
      </c>
      <c r="C54" s="22" t="s">
        <v>82</v>
      </c>
      <c r="D54" s="29">
        <v>40000</v>
      </c>
    </row>
    <row r="55" spans="1:1014" s="13" customFormat="1" ht="27.6" x14ac:dyDescent="0.3">
      <c r="A55" s="6" t="s">
        <v>27</v>
      </c>
      <c r="B55" s="8" t="s">
        <v>97</v>
      </c>
      <c r="C55" s="22" t="s">
        <v>98</v>
      </c>
      <c r="D55" s="29">
        <v>19600</v>
      </c>
    </row>
    <row r="56" spans="1:1014" s="13" customFormat="1" ht="27.6" x14ac:dyDescent="0.3">
      <c r="A56" s="6" t="s">
        <v>27</v>
      </c>
      <c r="B56" s="8" t="s">
        <v>97</v>
      </c>
      <c r="C56" s="22" t="s">
        <v>99</v>
      </c>
      <c r="D56" s="29">
        <v>3500</v>
      </c>
    </row>
    <row r="57" spans="1:1014" s="13" customFormat="1" x14ac:dyDescent="0.3">
      <c r="A57" s="6" t="s">
        <v>30</v>
      </c>
      <c r="B57" s="7" t="s">
        <v>31</v>
      </c>
      <c r="C57" s="22" t="s">
        <v>83</v>
      </c>
      <c r="D57" s="19">
        <v>105000</v>
      </c>
    </row>
    <row r="58" spans="1:1014" s="13" customFormat="1" x14ac:dyDescent="0.3">
      <c r="A58" s="6" t="s">
        <v>41</v>
      </c>
      <c r="B58" s="7" t="s">
        <v>43</v>
      </c>
      <c r="C58" s="22" t="s">
        <v>118</v>
      </c>
      <c r="D58" s="19">
        <f>19120+9000</f>
        <v>28120</v>
      </c>
    </row>
    <row r="59" spans="1:1014" s="13" customFormat="1" x14ac:dyDescent="0.3">
      <c r="A59" s="6" t="s">
        <v>113</v>
      </c>
      <c r="B59" s="7" t="s">
        <v>114</v>
      </c>
      <c r="C59" s="22" t="s">
        <v>115</v>
      </c>
      <c r="D59" s="19">
        <v>50000</v>
      </c>
    </row>
    <row r="60" spans="1:1014" s="13" customFormat="1" x14ac:dyDescent="0.3">
      <c r="A60" s="6" t="s">
        <v>28</v>
      </c>
      <c r="B60" s="7" t="s">
        <v>29</v>
      </c>
      <c r="C60" s="22" t="s">
        <v>52</v>
      </c>
      <c r="D60" s="19">
        <f>40000+20000</f>
        <v>60000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  <c r="BH60" s="27"/>
      <c r="BI60" s="27"/>
      <c r="BJ60" s="27"/>
      <c r="BK60" s="27"/>
      <c r="BL60" s="27"/>
      <c r="BM60" s="27"/>
      <c r="BN60" s="27"/>
      <c r="BO60" s="27"/>
      <c r="BP60" s="27"/>
      <c r="BQ60" s="27"/>
      <c r="BR60" s="27"/>
      <c r="BS60" s="27"/>
      <c r="BT60" s="27"/>
      <c r="BU60" s="27"/>
      <c r="BV60" s="27"/>
      <c r="BW60" s="27"/>
      <c r="BX60" s="27"/>
      <c r="BY60" s="27"/>
      <c r="BZ60" s="27"/>
      <c r="CA60" s="27"/>
      <c r="CB60" s="27"/>
      <c r="CC60" s="27"/>
      <c r="CD60" s="27"/>
      <c r="CE60" s="27"/>
      <c r="CF60" s="27"/>
      <c r="CG60" s="27"/>
      <c r="CH60" s="27"/>
      <c r="CI60" s="27"/>
      <c r="CJ60" s="27"/>
      <c r="CK60" s="27"/>
      <c r="CL60" s="27"/>
      <c r="CM60" s="27"/>
      <c r="CN60" s="27"/>
      <c r="CO60" s="27"/>
      <c r="CP60" s="27"/>
      <c r="CQ60" s="27"/>
      <c r="CR60" s="27"/>
      <c r="CS60" s="27"/>
      <c r="CT60" s="27"/>
      <c r="CU60" s="27"/>
      <c r="CV60" s="27"/>
      <c r="CW60" s="27"/>
      <c r="CX60" s="27"/>
      <c r="CY60" s="27"/>
      <c r="CZ60" s="27"/>
      <c r="DA60" s="27"/>
      <c r="DB60" s="27"/>
      <c r="DC60" s="27"/>
      <c r="DD60" s="27"/>
      <c r="DE60" s="27"/>
      <c r="DF60" s="27"/>
      <c r="DG60" s="27"/>
      <c r="DH60" s="27"/>
      <c r="DI60" s="27"/>
      <c r="DJ60" s="27"/>
      <c r="DK60" s="27"/>
      <c r="DL60" s="27"/>
      <c r="DM60" s="27"/>
      <c r="DN60" s="27"/>
      <c r="DO60" s="27"/>
      <c r="DP60" s="27"/>
      <c r="DQ60" s="27"/>
      <c r="DR60" s="27"/>
      <c r="DS60" s="27"/>
      <c r="DT60" s="27"/>
      <c r="DU60" s="27"/>
      <c r="DV60" s="27"/>
      <c r="DW60" s="27"/>
      <c r="DX60" s="27"/>
      <c r="DY60" s="27"/>
      <c r="DZ60" s="27"/>
      <c r="EA60" s="27"/>
      <c r="EB60" s="27"/>
      <c r="EC60" s="27"/>
      <c r="ED60" s="27"/>
      <c r="EE60" s="27"/>
      <c r="EF60" s="27"/>
      <c r="EG60" s="27"/>
      <c r="EH60" s="27"/>
      <c r="EI60" s="27"/>
      <c r="EJ60" s="27"/>
      <c r="EK60" s="27"/>
      <c r="EL60" s="27"/>
      <c r="EM60" s="27"/>
      <c r="EN60" s="27"/>
      <c r="EO60" s="27"/>
      <c r="EP60" s="27"/>
      <c r="EQ60" s="27"/>
      <c r="ER60" s="27"/>
      <c r="ES60" s="27"/>
      <c r="ET60" s="27"/>
      <c r="EU60" s="27"/>
      <c r="EV60" s="27"/>
      <c r="EW60" s="27"/>
      <c r="EX60" s="27"/>
      <c r="EY60" s="27"/>
      <c r="EZ60" s="27"/>
      <c r="FA60" s="27"/>
      <c r="FB60" s="27"/>
      <c r="FC60" s="27"/>
      <c r="FD60" s="27"/>
      <c r="FE60" s="27"/>
      <c r="FF60" s="27"/>
      <c r="FG60" s="27"/>
      <c r="FH60" s="27"/>
      <c r="FI60" s="27"/>
      <c r="FJ60" s="27"/>
      <c r="FK60" s="27"/>
      <c r="FL60" s="27"/>
      <c r="FM60" s="27"/>
      <c r="FN60" s="27"/>
      <c r="FO60" s="27"/>
      <c r="FP60" s="27"/>
      <c r="FQ60" s="27"/>
      <c r="FR60" s="27"/>
      <c r="FS60" s="27"/>
      <c r="FT60" s="27"/>
      <c r="FU60" s="27"/>
      <c r="FV60" s="27"/>
      <c r="FW60" s="27"/>
      <c r="FX60" s="27"/>
      <c r="FY60" s="27"/>
      <c r="FZ60" s="27"/>
      <c r="GA60" s="27"/>
      <c r="GB60" s="27"/>
      <c r="GC60" s="27"/>
      <c r="GD60" s="27"/>
      <c r="GE60" s="27"/>
      <c r="GF60" s="27"/>
      <c r="GG60" s="27"/>
      <c r="GH60" s="27"/>
      <c r="GI60" s="27"/>
      <c r="GJ60" s="27"/>
      <c r="GK60" s="27"/>
      <c r="GL60" s="27"/>
      <c r="GM60" s="27"/>
      <c r="GN60" s="27"/>
      <c r="GO60" s="27"/>
      <c r="GP60" s="27"/>
      <c r="GQ60" s="27"/>
      <c r="GR60" s="27"/>
      <c r="GS60" s="27"/>
      <c r="GT60" s="27"/>
      <c r="GU60" s="27"/>
      <c r="GV60" s="27"/>
      <c r="GW60" s="27"/>
      <c r="GX60" s="27"/>
      <c r="GY60" s="27"/>
      <c r="GZ60" s="27"/>
      <c r="HA60" s="27"/>
      <c r="HB60" s="27"/>
      <c r="HC60" s="27"/>
      <c r="HD60" s="27"/>
      <c r="HE60" s="27"/>
      <c r="HF60" s="27"/>
      <c r="HG60" s="27"/>
      <c r="HH60" s="27"/>
      <c r="HI60" s="27"/>
      <c r="HJ60" s="27"/>
      <c r="HK60" s="27"/>
      <c r="HL60" s="27"/>
      <c r="HM60" s="27"/>
      <c r="HN60" s="27"/>
      <c r="HO60" s="27"/>
      <c r="HP60" s="27"/>
      <c r="HQ60" s="27"/>
      <c r="HR60" s="27"/>
      <c r="HS60" s="27"/>
      <c r="HT60" s="27"/>
      <c r="HU60" s="27"/>
      <c r="HV60" s="27"/>
      <c r="HW60" s="27"/>
      <c r="HX60" s="27"/>
      <c r="HY60" s="27"/>
      <c r="HZ60" s="27"/>
      <c r="IA60" s="27"/>
      <c r="IB60" s="27"/>
      <c r="IC60" s="27"/>
      <c r="ID60" s="27"/>
      <c r="IE60" s="27"/>
      <c r="IF60" s="27"/>
      <c r="IG60" s="27"/>
      <c r="IH60" s="27"/>
      <c r="II60" s="27"/>
      <c r="IJ60" s="27"/>
      <c r="IK60" s="27"/>
      <c r="IL60" s="27"/>
      <c r="IM60" s="27"/>
      <c r="IN60" s="27"/>
      <c r="IO60" s="27"/>
      <c r="IP60" s="27"/>
      <c r="IQ60" s="27"/>
      <c r="IR60" s="27"/>
      <c r="IS60" s="27"/>
      <c r="IT60" s="27"/>
      <c r="IU60" s="27"/>
      <c r="IV60" s="27"/>
      <c r="IW60" s="27"/>
      <c r="IX60" s="27"/>
      <c r="IY60" s="27"/>
      <c r="IZ60" s="27"/>
      <c r="JA60" s="27"/>
      <c r="JB60" s="27"/>
      <c r="JC60" s="27"/>
      <c r="JD60" s="27"/>
      <c r="JE60" s="27"/>
      <c r="JF60" s="27"/>
      <c r="JG60" s="27"/>
      <c r="JH60" s="27"/>
      <c r="JI60" s="27"/>
      <c r="JJ60" s="27"/>
      <c r="JK60" s="27"/>
      <c r="JL60" s="27"/>
      <c r="JM60" s="27"/>
      <c r="JN60" s="27"/>
      <c r="JO60" s="27"/>
      <c r="JP60" s="27"/>
      <c r="JQ60" s="27"/>
      <c r="JR60" s="27"/>
      <c r="JS60" s="27"/>
      <c r="JT60" s="27"/>
      <c r="JU60" s="27"/>
      <c r="JV60" s="27"/>
      <c r="JW60" s="27"/>
      <c r="JX60" s="27"/>
      <c r="JY60" s="27"/>
      <c r="JZ60" s="27"/>
      <c r="KA60" s="27"/>
      <c r="KB60" s="27"/>
      <c r="KC60" s="27"/>
      <c r="KD60" s="27"/>
      <c r="KE60" s="27"/>
      <c r="KF60" s="27"/>
      <c r="KG60" s="27"/>
      <c r="KH60" s="27"/>
      <c r="KI60" s="27"/>
      <c r="KJ60" s="27"/>
      <c r="KK60" s="27"/>
      <c r="KL60" s="27"/>
      <c r="KM60" s="27"/>
      <c r="KN60" s="27"/>
      <c r="KO60" s="27"/>
      <c r="KP60" s="27"/>
      <c r="KQ60" s="27"/>
      <c r="KR60" s="27"/>
      <c r="KS60" s="27"/>
      <c r="KT60" s="27"/>
      <c r="KU60" s="27"/>
      <c r="KV60" s="27"/>
      <c r="KW60" s="27"/>
      <c r="KX60" s="27"/>
      <c r="KY60" s="27"/>
      <c r="KZ60" s="27"/>
      <c r="LA60" s="27"/>
      <c r="LB60" s="27"/>
      <c r="LC60" s="27"/>
      <c r="LD60" s="27"/>
      <c r="LE60" s="27"/>
      <c r="LF60" s="27"/>
      <c r="LG60" s="27"/>
      <c r="LH60" s="27"/>
      <c r="LI60" s="27"/>
      <c r="LJ60" s="27"/>
      <c r="LK60" s="27"/>
      <c r="LL60" s="27"/>
      <c r="LM60" s="27"/>
      <c r="LN60" s="27"/>
      <c r="LO60" s="27"/>
      <c r="LP60" s="27"/>
      <c r="LQ60" s="27"/>
      <c r="LR60" s="27"/>
      <c r="LS60" s="27"/>
      <c r="LT60" s="27"/>
      <c r="LU60" s="27"/>
      <c r="LV60" s="27"/>
      <c r="LW60" s="27"/>
      <c r="LX60" s="27"/>
      <c r="LY60" s="27"/>
      <c r="LZ60" s="27"/>
      <c r="MA60" s="27"/>
      <c r="MB60" s="27"/>
      <c r="MC60" s="27"/>
      <c r="MD60" s="27"/>
      <c r="ME60" s="27"/>
      <c r="MF60" s="27"/>
      <c r="MG60" s="27"/>
      <c r="MH60" s="27"/>
      <c r="MI60" s="27"/>
      <c r="MJ60" s="27"/>
      <c r="MK60" s="27"/>
      <c r="ML60" s="27"/>
      <c r="MM60" s="27"/>
      <c r="MN60" s="27"/>
      <c r="MO60" s="27"/>
      <c r="MP60" s="27"/>
      <c r="MQ60" s="27"/>
      <c r="MR60" s="27"/>
      <c r="MS60" s="27"/>
      <c r="MT60" s="27"/>
      <c r="MU60" s="27"/>
      <c r="MV60" s="27"/>
      <c r="MW60" s="27"/>
      <c r="MX60" s="27"/>
      <c r="MY60" s="27"/>
      <c r="MZ60" s="27"/>
      <c r="NA60" s="27"/>
      <c r="NB60" s="27"/>
      <c r="NC60" s="27"/>
      <c r="ND60" s="27"/>
      <c r="NE60" s="27"/>
      <c r="NF60" s="27"/>
      <c r="NG60" s="27"/>
      <c r="NH60" s="27"/>
      <c r="NI60" s="27"/>
      <c r="NJ60" s="27"/>
      <c r="NK60" s="27"/>
      <c r="NL60" s="27"/>
      <c r="NM60" s="27"/>
      <c r="NN60" s="27"/>
      <c r="NO60" s="27"/>
      <c r="NP60" s="27"/>
      <c r="NQ60" s="27"/>
      <c r="NR60" s="27"/>
      <c r="NS60" s="27"/>
      <c r="NT60" s="27"/>
      <c r="NU60" s="27"/>
      <c r="NV60" s="27"/>
      <c r="NW60" s="27"/>
      <c r="NX60" s="27"/>
      <c r="NY60" s="27"/>
      <c r="NZ60" s="27"/>
      <c r="OA60" s="27"/>
      <c r="OB60" s="27"/>
      <c r="OC60" s="27"/>
      <c r="OD60" s="27"/>
      <c r="OE60" s="27"/>
      <c r="OF60" s="27"/>
      <c r="OG60" s="27"/>
      <c r="OH60" s="27"/>
      <c r="OI60" s="27"/>
      <c r="OJ60" s="27"/>
      <c r="OK60" s="27"/>
      <c r="OL60" s="27"/>
      <c r="OM60" s="27"/>
      <c r="ON60" s="27"/>
      <c r="OO60" s="27"/>
      <c r="OP60" s="27"/>
      <c r="OQ60" s="27"/>
      <c r="OR60" s="27"/>
      <c r="OS60" s="27"/>
      <c r="OT60" s="27"/>
      <c r="OU60" s="27"/>
      <c r="OV60" s="27"/>
      <c r="OW60" s="27"/>
      <c r="OX60" s="27"/>
      <c r="OY60" s="27"/>
      <c r="OZ60" s="27"/>
      <c r="PA60" s="27"/>
      <c r="PB60" s="27"/>
      <c r="PC60" s="27"/>
      <c r="PD60" s="27"/>
      <c r="PE60" s="27"/>
      <c r="PF60" s="27"/>
      <c r="PG60" s="27"/>
      <c r="PH60" s="27"/>
      <c r="PI60" s="27"/>
      <c r="PJ60" s="27"/>
      <c r="PK60" s="27"/>
      <c r="PL60" s="27"/>
      <c r="PM60" s="27"/>
      <c r="PN60" s="27"/>
      <c r="PO60" s="27"/>
      <c r="PP60" s="27"/>
      <c r="PQ60" s="27"/>
      <c r="PR60" s="27"/>
      <c r="PS60" s="27"/>
      <c r="PT60" s="27"/>
      <c r="PU60" s="27"/>
      <c r="PV60" s="27"/>
      <c r="PW60" s="27"/>
      <c r="PX60" s="27"/>
      <c r="PY60" s="27"/>
      <c r="PZ60" s="27"/>
      <c r="QA60" s="27"/>
      <c r="QB60" s="27"/>
      <c r="QC60" s="27"/>
      <c r="QD60" s="27"/>
      <c r="QE60" s="27"/>
      <c r="QF60" s="27"/>
      <c r="QG60" s="27"/>
      <c r="QH60" s="27"/>
      <c r="QI60" s="27"/>
      <c r="QJ60" s="27"/>
      <c r="QK60" s="27"/>
      <c r="QL60" s="27"/>
      <c r="QM60" s="27"/>
      <c r="QN60" s="27"/>
      <c r="QO60" s="27"/>
      <c r="QP60" s="27"/>
      <c r="QQ60" s="27"/>
      <c r="QR60" s="27"/>
      <c r="QS60" s="27"/>
      <c r="QT60" s="27"/>
      <c r="QU60" s="27"/>
      <c r="QV60" s="27"/>
      <c r="QW60" s="27"/>
      <c r="QX60" s="27"/>
      <c r="QY60" s="27"/>
      <c r="QZ60" s="27"/>
      <c r="RA60" s="27"/>
      <c r="RB60" s="27"/>
      <c r="RC60" s="27"/>
      <c r="RD60" s="27"/>
      <c r="RE60" s="27"/>
      <c r="RF60" s="27"/>
      <c r="RG60" s="27"/>
      <c r="RH60" s="27"/>
      <c r="RI60" s="27"/>
      <c r="RJ60" s="27"/>
      <c r="RK60" s="27"/>
      <c r="RL60" s="27"/>
      <c r="RM60" s="27"/>
      <c r="RN60" s="27"/>
      <c r="RO60" s="27"/>
      <c r="RP60" s="27"/>
      <c r="RQ60" s="27"/>
      <c r="RR60" s="27"/>
      <c r="RS60" s="27"/>
      <c r="RT60" s="27"/>
      <c r="RU60" s="27"/>
      <c r="RV60" s="27"/>
      <c r="RW60" s="27"/>
      <c r="RX60" s="27"/>
      <c r="RY60" s="27"/>
      <c r="RZ60" s="27"/>
      <c r="SA60" s="27"/>
      <c r="SB60" s="27"/>
      <c r="SC60" s="27"/>
      <c r="SD60" s="27"/>
      <c r="SE60" s="27"/>
      <c r="SF60" s="27"/>
      <c r="SG60" s="27"/>
      <c r="SH60" s="27"/>
      <c r="SI60" s="27"/>
      <c r="SJ60" s="27"/>
      <c r="SK60" s="27"/>
      <c r="SL60" s="27"/>
      <c r="SM60" s="27"/>
      <c r="SN60" s="27"/>
      <c r="SO60" s="27"/>
      <c r="SP60" s="27"/>
      <c r="SQ60" s="27"/>
      <c r="SR60" s="27"/>
      <c r="SS60" s="27"/>
      <c r="ST60" s="27"/>
      <c r="SU60" s="27"/>
      <c r="SV60" s="27"/>
      <c r="SW60" s="27"/>
      <c r="SX60" s="27"/>
      <c r="SY60" s="27"/>
      <c r="SZ60" s="27"/>
      <c r="TA60" s="27"/>
      <c r="TB60" s="27"/>
      <c r="TC60" s="27"/>
      <c r="TD60" s="27"/>
      <c r="TE60" s="27"/>
      <c r="TF60" s="27"/>
      <c r="TG60" s="27"/>
      <c r="TH60" s="27"/>
      <c r="TI60" s="27"/>
      <c r="TJ60" s="27"/>
      <c r="TK60" s="27"/>
      <c r="TL60" s="27"/>
      <c r="TM60" s="27"/>
      <c r="TN60" s="27"/>
      <c r="TO60" s="27"/>
      <c r="TP60" s="27"/>
      <c r="TQ60" s="27"/>
      <c r="TR60" s="27"/>
      <c r="TS60" s="27"/>
      <c r="TT60" s="27"/>
      <c r="TU60" s="27"/>
      <c r="TV60" s="27"/>
      <c r="TW60" s="27"/>
      <c r="TX60" s="27"/>
      <c r="TY60" s="27"/>
      <c r="TZ60" s="27"/>
      <c r="UA60" s="27"/>
      <c r="UB60" s="27"/>
      <c r="UC60" s="27"/>
      <c r="UD60" s="27"/>
      <c r="UE60" s="27"/>
      <c r="UF60" s="27"/>
      <c r="UG60" s="27"/>
      <c r="UH60" s="27"/>
      <c r="UI60" s="27"/>
      <c r="UJ60" s="27"/>
      <c r="UK60" s="27"/>
      <c r="UL60" s="27"/>
      <c r="UM60" s="27"/>
      <c r="UN60" s="27"/>
      <c r="UO60" s="27"/>
      <c r="UP60" s="27"/>
      <c r="UQ60" s="27"/>
      <c r="UR60" s="27"/>
      <c r="US60" s="27"/>
      <c r="UT60" s="27"/>
      <c r="UU60" s="27"/>
      <c r="UV60" s="27"/>
      <c r="UW60" s="27"/>
      <c r="UX60" s="27"/>
      <c r="UY60" s="27"/>
      <c r="UZ60" s="27"/>
      <c r="VA60" s="27"/>
      <c r="VB60" s="27"/>
      <c r="VC60" s="27"/>
      <c r="VD60" s="27"/>
      <c r="VE60" s="27"/>
      <c r="VF60" s="27"/>
      <c r="VG60" s="27"/>
      <c r="VH60" s="27"/>
      <c r="VI60" s="27"/>
      <c r="VJ60" s="27"/>
      <c r="VK60" s="27"/>
      <c r="VL60" s="27"/>
      <c r="VM60" s="27"/>
      <c r="VN60" s="27"/>
      <c r="VO60" s="27"/>
      <c r="VP60" s="27"/>
      <c r="VQ60" s="27"/>
      <c r="VR60" s="27"/>
      <c r="VS60" s="27"/>
      <c r="VT60" s="27"/>
      <c r="VU60" s="27"/>
      <c r="VV60" s="27"/>
      <c r="VW60" s="27"/>
      <c r="VX60" s="27"/>
      <c r="VY60" s="27"/>
      <c r="VZ60" s="27"/>
      <c r="WA60" s="27"/>
      <c r="WB60" s="27"/>
      <c r="WC60" s="27"/>
      <c r="WD60" s="27"/>
      <c r="WE60" s="27"/>
      <c r="WF60" s="27"/>
      <c r="WG60" s="27"/>
      <c r="WH60" s="27"/>
      <c r="WI60" s="27"/>
      <c r="WJ60" s="27"/>
      <c r="WK60" s="27"/>
      <c r="WL60" s="27"/>
      <c r="WM60" s="27"/>
      <c r="WN60" s="27"/>
      <c r="WO60" s="27"/>
      <c r="WP60" s="27"/>
      <c r="WQ60" s="27"/>
      <c r="WR60" s="27"/>
      <c r="WS60" s="27"/>
      <c r="WT60" s="27"/>
      <c r="WU60" s="27"/>
      <c r="WV60" s="27"/>
      <c r="WW60" s="27"/>
      <c r="WX60" s="27"/>
      <c r="WY60" s="27"/>
      <c r="WZ60" s="27"/>
      <c r="XA60" s="27"/>
      <c r="XB60" s="27"/>
      <c r="XC60" s="27"/>
      <c r="XD60" s="27"/>
      <c r="XE60" s="27"/>
      <c r="XF60" s="27"/>
      <c r="XG60" s="27"/>
      <c r="XH60" s="27"/>
      <c r="XI60" s="27"/>
      <c r="XJ60" s="27"/>
      <c r="XK60" s="27"/>
      <c r="XL60" s="27"/>
      <c r="XM60" s="27"/>
      <c r="XN60" s="27"/>
      <c r="XO60" s="27"/>
      <c r="XP60" s="27"/>
      <c r="XQ60" s="27"/>
      <c r="XR60" s="27"/>
      <c r="XS60" s="27"/>
      <c r="XT60" s="27"/>
      <c r="XU60" s="27"/>
      <c r="XV60" s="27"/>
      <c r="XW60" s="27"/>
      <c r="XX60" s="27"/>
      <c r="XY60" s="27"/>
      <c r="XZ60" s="27"/>
      <c r="YA60" s="27"/>
      <c r="YB60" s="27"/>
      <c r="YC60" s="27"/>
      <c r="YD60" s="27"/>
      <c r="YE60" s="27"/>
      <c r="YF60" s="27"/>
      <c r="YG60" s="27"/>
      <c r="YH60" s="27"/>
      <c r="YI60" s="27"/>
      <c r="YJ60" s="27"/>
      <c r="YK60" s="27"/>
      <c r="YL60" s="27"/>
      <c r="YM60" s="27"/>
      <c r="YN60" s="27"/>
      <c r="YO60" s="27"/>
      <c r="YP60" s="27"/>
      <c r="YQ60" s="27"/>
      <c r="YR60" s="27"/>
      <c r="YS60" s="27"/>
      <c r="YT60" s="27"/>
      <c r="YU60" s="27"/>
      <c r="YV60" s="27"/>
      <c r="YW60" s="27"/>
      <c r="YX60" s="27"/>
      <c r="YY60" s="27"/>
      <c r="YZ60" s="27"/>
      <c r="ZA60" s="27"/>
      <c r="ZB60" s="27"/>
      <c r="ZC60" s="27"/>
      <c r="ZD60" s="27"/>
      <c r="ZE60" s="27"/>
      <c r="ZF60" s="27"/>
      <c r="ZG60" s="27"/>
      <c r="ZH60" s="27"/>
      <c r="ZI60" s="27"/>
      <c r="ZJ60" s="27"/>
      <c r="ZK60" s="27"/>
      <c r="ZL60" s="27"/>
      <c r="ZM60" s="27"/>
      <c r="ZN60" s="27"/>
      <c r="ZO60" s="27"/>
      <c r="ZP60" s="27"/>
      <c r="ZQ60" s="27"/>
      <c r="ZR60" s="27"/>
      <c r="ZS60" s="27"/>
      <c r="ZT60" s="27"/>
      <c r="ZU60" s="27"/>
      <c r="ZV60" s="27"/>
      <c r="ZW60" s="27"/>
      <c r="ZX60" s="27"/>
      <c r="ZY60" s="27"/>
      <c r="ZZ60" s="27"/>
      <c r="AAA60" s="27"/>
      <c r="AAB60" s="27"/>
      <c r="AAC60" s="27"/>
      <c r="AAD60" s="27"/>
      <c r="AAE60" s="27"/>
      <c r="AAF60" s="27"/>
      <c r="AAG60" s="27"/>
      <c r="AAH60" s="27"/>
      <c r="AAI60" s="27"/>
      <c r="AAJ60" s="27"/>
      <c r="AAK60" s="27"/>
      <c r="AAL60" s="27"/>
      <c r="AAM60" s="27"/>
      <c r="AAN60" s="27"/>
      <c r="AAO60" s="27"/>
      <c r="AAP60" s="27"/>
      <c r="AAQ60" s="27"/>
      <c r="AAR60" s="27"/>
      <c r="AAS60" s="27"/>
      <c r="AAT60" s="27"/>
      <c r="AAU60" s="27"/>
      <c r="AAV60" s="27"/>
      <c r="AAW60" s="27"/>
      <c r="AAX60" s="27"/>
      <c r="AAY60" s="27"/>
      <c r="AAZ60" s="27"/>
      <c r="ABA60" s="27"/>
      <c r="ABB60" s="27"/>
      <c r="ABC60" s="27"/>
      <c r="ABD60" s="27"/>
      <c r="ABE60" s="27"/>
      <c r="ABF60" s="27"/>
      <c r="ABG60" s="27"/>
      <c r="ABH60" s="27"/>
      <c r="ABI60" s="27"/>
      <c r="ABJ60" s="27"/>
      <c r="ABK60" s="27"/>
      <c r="ABL60" s="27"/>
      <c r="ABM60" s="27"/>
      <c r="ABN60" s="27"/>
      <c r="ABO60" s="27"/>
      <c r="ABP60" s="27"/>
      <c r="ABQ60" s="27"/>
      <c r="ABR60" s="27"/>
      <c r="ABS60" s="27"/>
      <c r="ABT60" s="27"/>
      <c r="ABU60" s="27"/>
      <c r="ABV60" s="27"/>
      <c r="ABW60" s="27"/>
      <c r="ABX60" s="27"/>
      <c r="ABY60" s="27"/>
      <c r="ABZ60" s="27"/>
      <c r="ACA60" s="27"/>
      <c r="ACB60" s="27"/>
      <c r="ACC60" s="27"/>
      <c r="ACD60" s="27"/>
      <c r="ACE60" s="27"/>
      <c r="ACF60" s="27"/>
      <c r="ACG60" s="27"/>
      <c r="ACH60" s="27"/>
      <c r="ACI60" s="27"/>
      <c r="ACJ60" s="27"/>
      <c r="ACK60" s="27"/>
      <c r="ACL60" s="27"/>
      <c r="ACM60" s="27"/>
      <c r="ACN60" s="27"/>
      <c r="ACO60" s="27"/>
      <c r="ACP60" s="27"/>
      <c r="ACQ60" s="27"/>
      <c r="ACR60" s="27"/>
      <c r="ACS60" s="27"/>
      <c r="ACT60" s="27"/>
      <c r="ACU60" s="27"/>
      <c r="ACV60" s="27"/>
      <c r="ACW60" s="27"/>
      <c r="ACX60" s="27"/>
      <c r="ACY60" s="27"/>
      <c r="ACZ60" s="27"/>
      <c r="ADA60" s="27"/>
      <c r="ADB60" s="27"/>
      <c r="ADC60" s="27"/>
      <c r="ADD60" s="27"/>
      <c r="ADE60" s="27"/>
      <c r="ADF60" s="27"/>
      <c r="ADG60" s="27"/>
      <c r="ADH60" s="27"/>
      <c r="ADI60" s="27"/>
      <c r="ADJ60" s="27"/>
      <c r="ADK60" s="27"/>
      <c r="ADL60" s="27"/>
      <c r="ADM60" s="27"/>
      <c r="ADN60" s="27"/>
      <c r="ADO60" s="27"/>
      <c r="ADP60" s="27"/>
      <c r="ADQ60" s="27"/>
      <c r="ADR60" s="27"/>
      <c r="ADS60" s="27"/>
      <c r="ADT60" s="27"/>
      <c r="ADU60" s="27"/>
      <c r="ADV60" s="27"/>
      <c r="ADW60" s="27"/>
      <c r="ADX60" s="27"/>
      <c r="ADY60" s="27"/>
      <c r="ADZ60" s="27"/>
      <c r="AEA60" s="27"/>
      <c r="AEB60" s="27"/>
      <c r="AEC60" s="27"/>
      <c r="AED60" s="27"/>
      <c r="AEE60" s="27"/>
      <c r="AEF60" s="27"/>
      <c r="AEG60" s="27"/>
      <c r="AEH60" s="27"/>
      <c r="AEI60" s="27"/>
      <c r="AEJ60" s="27"/>
      <c r="AEK60" s="27"/>
      <c r="AEL60" s="27"/>
      <c r="AEM60" s="27"/>
      <c r="AEN60" s="27"/>
      <c r="AEO60" s="27"/>
      <c r="AEP60" s="27"/>
      <c r="AEQ60" s="27"/>
      <c r="AER60" s="27"/>
      <c r="AES60" s="27"/>
      <c r="AET60" s="27"/>
      <c r="AEU60" s="27"/>
      <c r="AEV60" s="27"/>
      <c r="AEW60" s="27"/>
      <c r="AEX60" s="27"/>
      <c r="AEY60" s="27"/>
      <c r="AEZ60" s="27"/>
      <c r="AFA60" s="27"/>
      <c r="AFB60" s="27"/>
      <c r="AFC60" s="27"/>
      <c r="AFD60" s="27"/>
      <c r="AFE60" s="27"/>
      <c r="AFF60" s="27"/>
      <c r="AFG60" s="27"/>
      <c r="AFH60" s="27"/>
      <c r="AFI60" s="27"/>
      <c r="AFJ60" s="27"/>
      <c r="AFK60" s="27"/>
      <c r="AFL60" s="27"/>
      <c r="AFM60" s="27"/>
      <c r="AFN60" s="27"/>
      <c r="AFO60" s="27"/>
      <c r="AFP60" s="27"/>
      <c r="AFQ60" s="27"/>
      <c r="AFR60" s="27"/>
      <c r="AFS60" s="27"/>
      <c r="AFT60" s="27"/>
      <c r="AFU60" s="27"/>
      <c r="AFV60" s="27"/>
      <c r="AFW60" s="27"/>
      <c r="AFX60" s="27"/>
      <c r="AFY60" s="27"/>
      <c r="AFZ60" s="27"/>
      <c r="AGA60" s="27"/>
      <c r="AGB60" s="27"/>
      <c r="AGC60" s="27"/>
      <c r="AGD60" s="27"/>
      <c r="AGE60" s="27"/>
      <c r="AGF60" s="27"/>
      <c r="AGG60" s="27"/>
      <c r="AGH60" s="27"/>
      <c r="AGI60" s="27"/>
      <c r="AGJ60" s="27"/>
      <c r="AGK60" s="27"/>
      <c r="AGL60" s="27"/>
      <c r="AGM60" s="27"/>
      <c r="AGN60" s="27"/>
      <c r="AGO60" s="27"/>
      <c r="AGP60" s="27"/>
      <c r="AGQ60" s="27"/>
      <c r="AGR60" s="27"/>
      <c r="AGS60" s="27"/>
      <c r="AGT60" s="27"/>
      <c r="AGU60" s="27"/>
      <c r="AGV60" s="27"/>
      <c r="AGW60" s="27"/>
      <c r="AGX60" s="27"/>
      <c r="AGY60" s="27"/>
      <c r="AGZ60" s="27"/>
      <c r="AHA60" s="27"/>
      <c r="AHB60" s="27"/>
      <c r="AHC60" s="27"/>
      <c r="AHD60" s="27"/>
      <c r="AHE60" s="27"/>
      <c r="AHF60" s="27"/>
      <c r="AHG60" s="27"/>
      <c r="AHH60" s="27"/>
      <c r="AHI60" s="27"/>
      <c r="AHJ60" s="27"/>
      <c r="AHK60" s="27"/>
      <c r="AHL60" s="27"/>
      <c r="AHM60" s="27"/>
      <c r="AHN60" s="27"/>
      <c r="AHO60" s="27"/>
      <c r="AHP60" s="27"/>
      <c r="AHQ60" s="27"/>
      <c r="AHR60" s="27"/>
      <c r="AHS60" s="27"/>
      <c r="AHT60" s="27"/>
      <c r="AHU60" s="27"/>
      <c r="AHV60" s="27"/>
      <c r="AHW60" s="27"/>
      <c r="AHX60" s="27"/>
      <c r="AHY60" s="27"/>
      <c r="AHZ60" s="27"/>
      <c r="AIA60" s="27"/>
      <c r="AIB60" s="27"/>
      <c r="AIC60" s="27"/>
      <c r="AID60" s="27"/>
      <c r="AIE60" s="27"/>
      <c r="AIF60" s="27"/>
      <c r="AIG60" s="27"/>
      <c r="AIH60" s="27"/>
      <c r="AII60" s="27"/>
      <c r="AIJ60" s="27"/>
      <c r="AIK60" s="27"/>
      <c r="AIL60" s="27"/>
      <c r="AIM60" s="27"/>
      <c r="AIN60" s="27"/>
      <c r="AIO60" s="27"/>
      <c r="AIP60" s="27"/>
      <c r="AIQ60" s="27"/>
      <c r="AIR60" s="27"/>
      <c r="AIS60" s="27"/>
      <c r="AIT60" s="27"/>
      <c r="AIU60" s="27"/>
      <c r="AIV60" s="27"/>
      <c r="AIW60" s="27"/>
      <c r="AIX60" s="27"/>
      <c r="AIY60" s="27"/>
      <c r="AIZ60" s="27"/>
      <c r="AJA60" s="27"/>
      <c r="AJB60" s="27"/>
      <c r="AJC60" s="27"/>
      <c r="AJD60" s="27"/>
      <c r="AJE60" s="27"/>
      <c r="AJF60" s="27"/>
      <c r="AJG60" s="27"/>
      <c r="AJH60" s="27"/>
      <c r="AJI60" s="27"/>
      <c r="AJJ60" s="27"/>
      <c r="AJK60" s="27"/>
      <c r="AJL60" s="27"/>
      <c r="AJM60" s="27"/>
      <c r="AJN60" s="27"/>
      <c r="AJO60" s="27"/>
      <c r="AJP60" s="27"/>
      <c r="AJQ60" s="27"/>
      <c r="AJR60" s="27"/>
      <c r="AJS60" s="27"/>
      <c r="AJT60" s="27"/>
      <c r="AJU60" s="27"/>
      <c r="AJV60" s="27"/>
      <c r="AJW60" s="27"/>
      <c r="AJX60" s="27"/>
      <c r="AJY60" s="27"/>
      <c r="AJZ60" s="27"/>
      <c r="AKA60" s="27"/>
      <c r="AKB60" s="27"/>
      <c r="AKC60" s="27"/>
      <c r="AKD60" s="27"/>
      <c r="AKE60" s="27"/>
      <c r="AKF60" s="27"/>
      <c r="AKG60" s="27"/>
      <c r="AKH60" s="27"/>
      <c r="AKI60" s="27"/>
      <c r="AKJ60" s="27"/>
      <c r="AKK60" s="27"/>
      <c r="AKL60" s="27"/>
      <c r="AKM60" s="27"/>
      <c r="AKN60" s="27"/>
      <c r="AKO60" s="27"/>
      <c r="AKP60" s="27"/>
      <c r="AKQ60" s="27"/>
      <c r="AKR60" s="27"/>
      <c r="AKS60" s="27"/>
      <c r="AKT60" s="27"/>
      <c r="AKU60" s="27"/>
      <c r="AKV60" s="27"/>
      <c r="AKW60" s="27"/>
      <c r="AKX60" s="27"/>
      <c r="AKY60" s="27"/>
      <c r="AKZ60" s="27"/>
      <c r="ALA60" s="27"/>
      <c r="ALB60" s="27"/>
      <c r="ALC60" s="27"/>
      <c r="ALD60" s="27"/>
      <c r="ALE60" s="27"/>
      <c r="ALF60" s="27"/>
      <c r="ALG60" s="27"/>
      <c r="ALH60" s="27"/>
      <c r="ALI60" s="27"/>
      <c r="ALJ60" s="27"/>
      <c r="ALK60" s="27"/>
      <c r="ALL60" s="27"/>
      <c r="ALM60" s="27"/>
      <c r="ALN60" s="27"/>
      <c r="ALO60" s="27"/>
      <c r="ALP60" s="27"/>
      <c r="ALQ60" s="27"/>
      <c r="ALR60" s="27"/>
      <c r="ALS60" s="27"/>
      <c r="ALT60" s="27"/>
      <c r="ALU60" s="27"/>
      <c r="ALV60" s="27"/>
      <c r="ALW60" s="27"/>
      <c r="ALX60" s="27"/>
      <c r="ALY60" s="27"/>
      <c r="ALZ60" s="27"/>
    </row>
    <row r="61" spans="1:1014" s="13" customFormat="1" x14ac:dyDescent="0.3">
      <c r="A61" s="6" t="s">
        <v>21</v>
      </c>
      <c r="B61" s="7" t="s">
        <v>70</v>
      </c>
      <c r="C61" s="12" t="s">
        <v>71</v>
      </c>
      <c r="D61" s="31">
        <f>95000-35000</f>
        <v>60000</v>
      </c>
    </row>
    <row r="62" spans="1:1014" s="13" customFormat="1" x14ac:dyDescent="0.3">
      <c r="A62" s="6" t="s">
        <v>21</v>
      </c>
      <c r="B62" s="7" t="s">
        <v>70</v>
      </c>
      <c r="C62" s="12" t="s">
        <v>100</v>
      </c>
      <c r="D62" s="19">
        <v>7904</v>
      </c>
    </row>
    <row r="63" spans="1:1014" s="13" customFormat="1" x14ac:dyDescent="0.3">
      <c r="A63" s="33" t="s">
        <v>21</v>
      </c>
      <c r="B63" s="34" t="s">
        <v>137</v>
      </c>
      <c r="C63" s="36" t="s">
        <v>138</v>
      </c>
      <c r="D63" s="31">
        <v>35000</v>
      </c>
    </row>
    <row r="64" spans="1:1014" s="13" customFormat="1" x14ac:dyDescent="0.3">
      <c r="A64" s="6" t="s">
        <v>24</v>
      </c>
      <c r="B64" s="7" t="s">
        <v>25</v>
      </c>
      <c r="C64" s="22" t="s">
        <v>38</v>
      </c>
      <c r="D64" s="19">
        <f>90000+9215</f>
        <v>99215</v>
      </c>
    </row>
    <row r="65" spans="1:6" s="13" customFormat="1" x14ac:dyDescent="0.3">
      <c r="A65" s="6" t="s">
        <v>24</v>
      </c>
      <c r="B65" s="7" t="s">
        <v>26</v>
      </c>
      <c r="C65" s="22" t="s">
        <v>61</v>
      </c>
      <c r="D65" s="19">
        <f>85000+91976</f>
        <v>176976</v>
      </c>
    </row>
    <row r="66" spans="1:6" s="13" customFormat="1" x14ac:dyDescent="0.3">
      <c r="A66" s="11" t="s">
        <v>3</v>
      </c>
      <c r="B66" s="8" t="s">
        <v>9</v>
      </c>
      <c r="C66" s="22" t="s">
        <v>8</v>
      </c>
      <c r="D66" s="19">
        <v>17000</v>
      </c>
    </row>
    <row r="67" spans="1:6" s="13" customFormat="1" x14ac:dyDescent="0.3">
      <c r="A67" s="11" t="s">
        <v>3</v>
      </c>
      <c r="B67" s="8" t="s">
        <v>33</v>
      </c>
      <c r="C67" s="22" t="s">
        <v>34</v>
      </c>
      <c r="D67" s="19">
        <v>7500</v>
      </c>
    </row>
    <row r="68" spans="1:6" s="13" customFormat="1" x14ac:dyDescent="0.3">
      <c r="A68" s="11" t="s">
        <v>3</v>
      </c>
      <c r="B68" s="8" t="s">
        <v>127</v>
      </c>
      <c r="C68" s="22" t="s">
        <v>128</v>
      </c>
      <c r="D68" s="19">
        <v>20000</v>
      </c>
    </row>
    <row r="69" spans="1:6" x14ac:dyDescent="0.3">
      <c r="A69" s="6" t="s">
        <v>91</v>
      </c>
      <c r="B69" s="6" t="s">
        <v>93</v>
      </c>
      <c r="C69" s="11" t="s">
        <v>40</v>
      </c>
      <c r="D69" s="19">
        <f>517793-160346-21895-11717-3550-50000-33460-18925-9000-8280-2477-196787</f>
        <v>1356</v>
      </c>
      <c r="F69" s="32"/>
    </row>
    <row r="70" spans="1:6" x14ac:dyDescent="0.3">
      <c r="D70" s="30">
        <f>SUM(D4:D69)</f>
        <v>1899999.6</v>
      </c>
    </row>
  </sheetData>
  <autoFilter ref="A3:D70" xr:uid="{00000000-0009-0000-0000-000000000000}"/>
  <pageMargins left="0.23622047244094491" right="0.23622047244094491" top="0.74803149606299213" bottom="0.74803149606299213" header="0.31496062992125984" footer="0.31496062992125984"/>
  <pageSetup paperSize="9" scale="48" fitToHeight="0" orientation="landscape" r:id="rId1"/>
  <headerFooter>
    <oddFooter>Lk &amp;P &amp;N-st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Lisa3 remondifond</vt:lpstr>
      <vt:lpstr>'Lisa3 remondifond'!Prinditiitlid</vt:lpstr>
    </vt:vector>
  </TitlesOfParts>
  <Company>Kultuuriministeerium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kaie.koskaru-nelk</dc:creator>
  <cp:lastModifiedBy>Riina Uljas</cp:lastModifiedBy>
  <cp:lastPrinted>2020-09-29T07:57:14Z</cp:lastPrinted>
  <dcterms:created xsi:type="dcterms:W3CDTF">2013-10-04T07:52:30Z</dcterms:created>
  <dcterms:modified xsi:type="dcterms:W3CDTF">2022-11-29T15:20:25Z</dcterms:modified>
</cp:coreProperties>
</file>